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jasonpolete/Downloads/"/>
    </mc:Choice>
  </mc:AlternateContent>
  <xr:revisionPtr revIDLastSave="0" documentId="13_ncr:1_{4A03E1F8-DF5F-8A45-A06E-871CD01C6E32}" xr6:coauthVersionLast="45" xr6:coauthVersionMax="45" xr10:uidLastSave="{00000000-0000-0000-0000-000000000000}"/>
  <workbookProtection workbookAlgorithmName="SHA-512" workbookHashValue="4nCOAgGQQhHu7wT4DVGWXr2+4e4ES7+XcqKwAbuzaSG2HddG3M/CRRtJaAQOaNpqKOkH6p2VB7XI5OgvY0scnA==" workbookSaltValue="2sMnI8auZ+zZCV9t6HHOqg==" workbookSpinCount="100000" lockStructure="1"/>
  <bookViews>
    <workbookView xWindow="0" yWindow="500" windowWidth="25440" windowHeight="16360" xr2:uid="{00000000-000D-0000-FFFF-FFFF00000000}"/>
  </bookViews>
  <sheets>
    <sheet name="Work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1" l="1"/>
  <c r="F19" i="1" l="1"/>
  <c r="F23" i="1"/>
  <c r="F24" i="1" s="1"/>
  <c r="F14" i="1"/>
  <c r="F27" i="1" s="1"/>
  <c r="E19" i="1"/>
  <c r="E23" i="1"/>
  <c r="E24" i="1"/>
  <c r="E21" i="1" s="1"/>
  <c r="E30" i="1"/>
  <c r="D23" i="1"/>
  <c r="D24" i="1"/>
  <c r="D21" i="1" s="1"/>
  <c r="D30" i="1"/>
  <c r="C19" i="1"/>
  <c r="C23" i="1"/>
  <c r="C24" i="1"/>
  <c r="C28" i="1" s="1"/>
  <c r="C30" i="1"/>
  <c r="B19" i="1"/>
  <c r="B27" i="1" s="1"/>
  <c r="B23" i="1"/>
  <c r="B24" i="1"/>
  <c r="B30" i="1"/>
  <c r="E14" i="1"/>
  <c r="E27" i="1" s="1"/>
  <c r="D14" i="1"/>
  <c r="D27" i="1"/>
  <c r="C14" i="1"/>
  <c r="C27" i="1"/>
  <c r="B14" i="1"/>
  <c r="E25" i="1"/>
  <c r="C25" i="1"/>
  <c r="B25" i="1"/>
  <c r="C21" i="1"/>
  <c r="F30" i="1" l="1"/>
  <c r="F28" i="1"/>
  <c r="F25" i="1"/>
  <c r="F21" i="1"/>
  <c r="D25" i="1"/>
  <c r="D28" i="1"/>
  <c r="B21" i="1"/>
  <c r="B28" i="1"/>
  <c r="E28" i="1"/>
</calcChain>
</file>

<file path=xl/sharedStrings.xml><?xml version="1.0" encoding="utf-8"?>
<sst xmlns="http://schemas.openxmlformats.org/spreadsheetml/2006/main" count="36" uniqueCount="36">
  <si>
    <t>Example A</t>
  </si>
  <si>
    <t>Example B</t>
  </si>
  <si>
    <t>Example C</t>
  </si>
  <si>
    <t>Student</t>
  </si>
  <si>
    <r>
      <t xml:space="preserve">TOTAL TUITION COSTS </t>
    </r>
    <r>
      <rPr>
        <i/>
        <sz val="10"/>
        <color theme="1"/>
        <rFont val="Arial"/>
        <family val="2"/>
      </rPr>
      <t>(semester)</t>
    </r>
  </si>
  <si>
    <r>
      <t xml:space="preserve">FINANCIAL AID </t>
    </r>
    <r>
      <rPr>
        <i/>
        <sz val="10"/>
        <color theme="1"/>
        <rFont val="Arial"/>
        <family val="2"/>
      </rPr>
      <t>(per semester)</t>
    </r>
  </si>
  <si>
    <t xml:space="preserve">Scholarships </t>
  </si>
  <si>
    <t>Loans</t>
  </si>
  <si>
    <t>Grants, Scholarships, Loans, etc.</t>
  </si>
  <si>
    <t>MC TUITION BENEFIT BREAKDOWN</t>
  </si>
  <si>
    <t>Up to 50 % paid by Grants (if you qualify)</t>
  </si>
  <si>
    <t>RESIDUAL MONEY</t>
  </si>
  <si>
    <r>
      <t xml:space="preserve">MONEY OWED BY STUDENT FOR ADDITIONAL CHARGES NOT COVERED BY MC/UPS OR FINANCIAL AID </t>
    </r>
    <r>
      <rPr>
        <sz val="10"/>
        <color theme="1"/>
        <rFont val="Arial"/>
        <family val="2"/>
      </rPr>
      <t>(</t>
    </r>
    <r>
      <rPr>
        <i/>
        <sz val="10"/>
        <color theme="1"/>
        <rFont val="Arial"/>
        <family val="2"/>
      </rPr>
      <t>due by school's tuition deadline; ineligible grades such as W's, D's, F's, or I's will add to this figure)</t>
    </r>
  </si>
  <si>
    <t>Money owed by student by school's tuition deadline</t>
  </si>
  <si>
    <t>Example D</t>
  </si>
  <si>
    <t>+  50% tuition paid by grant money or Metropolitan College</t>
  </si>
  <si>
    <t xml:space="preserve">• Grant money students qualify for will be used to subsidize Metropolitan College funding.  </t>
  </si>
  <si>
    <t xml:space="preserve">Total Tuition Charges </t>
  </si>
  <si>
    <t xml:space="preserve">Total Financial Aid </t>
  </si>
  <si>
    <r>
      <t xml:space="preserve">Money released to student </t>
    </r>
    <r>
      <rPr>
        <b/>
        <sz val="10"/>
        <color theme="1"/>
        <rFont val="Arial"/>
        <family val="2"/>
      </rPr>
      <t>DURING</t>
    </r>
    <r>
      <rPr>
        <sz val="10"/>
        <color theme="1"/>
        <rFont val="Arial"/>
        <family val="2"/>
      </rPr>
      <t xml:space="preserve"> the semester before MC/UPS pays in excess of total tuition charges</t>
    </r>
  </si>
  <si>
    <t>MONEY DEDUCTED FROM FINANCIAL AID TO COVER ADDITIONAL CHARGES NOT COVERED BY MC/UPS</t>
  </si>
  <si>
    <t>Grants (i.e. Federal Pell, CAP, SEOG, etc.)</t>
  </si>
  <si>
    <t xml:space="preserve">                                                                   50% tuition paid by UPS </t>
  </si>
  <si>
    <t>Fill in the green boxes in the chart below to determine how financial aid and MC benefits work together.</t>
  </si>
  <si>
    <t>(for Kentucky Residents)</t>
  </si>
  <si>
    <t>MC Financial Aid Interactive Worksheet</t>
  </si>
  <si>
    <t xml:space="preserve">• Scholarships, loans, or grant money put in students account equal to their semester charges will be held in their account until they fulfill the MC student agreement requirements and the bill is paid by UPS and MC. This usually occurs 4-6 weeks after the agreement period ends. </t>
  </si>
  <si>
    <r>
      <t xml:space="preserve">This worksheet is meant to help explain the financial aid process at JCTC and UofL for the Undergraduate Kentucky Resident Tuition Rate. </t>
    </r>
    <r>
      <rPr>
        <b/>
        <sz val="10"/>
        <color rgb="FFFF0000"/>
        <rFont val="Arial"/>
        <family val="2"/>
      </rPr>
      <t>If you are a non Kentucky resident, please contact the MC office for assistance</t>
    </r>
    <r>
      <rPr>
        <sz val="10"/>
        <color theme="1"/>
        <rFont val="Arial"/>
        <family val="2"/>
      </rPr>
      <t xml:space="preserve">. </t>
    </r>
    <r>
      <rPr>
        <b/>
        <sz val="10"/>
        <color theme="1"/>
        <rFont val="Arial"/>
        <family val="2"/>
      </rPr>
      <t xml:space="preserve">All dollar amounts are used for example purposes ONLY. Amounts are subject to change.  </t>
    </r>
  </si>
  <si>
    <t xml:space="preserve">  100% tuition paid at Undergraduate Kentucky Resident Rate</t>
  </si>
  <si>
    <t>JCTC and UofL Students</t>
  </si>
  <si>
    <r>
      <t xml:space="preserve">Additional Charges </t>
    </r>
    <r>
      <rPr>
        <b/>
        <sz val="10"/>
        <color theme="1"/>
        <rFont val="Arial"/>
        <family val="2"/>
      </rPr>
      <t>Not</t>
    </r>
    <r>
      <rPr>
        <sz val="10"/>
        <color theme="1"/>
        <rFont val="Arial"/>
        <family val="2"/>
      </rPr>
      <t xml:space="preserve"> Covered by MC/UPS (late fees, housing, meal plan, primary health care fee, mandatory student fees, distance learning fees, lab fees, etc.)</t>
    </r>
  </si>
  <si>
    <t>Remaining portion paid by MC Not Covered by Grants (up to 50% of MC Eligible tuition charges)</t>
  </si>
  <si>
    <t xml:space="preserve">50% MC Eligible tuition paid by UPS </t>
  </si>
  <si>
    <t>MC Eligible Tuition Charges at the Undergraduate KY Resident Tuition Rate</t>
  </si>
  <si>
    <r>
      <t xml:space="preserve">Money released to student in excess of total tuition charges 4-6 weeks </t>
    </r>
    <r>
      <rPr>
        <b/>
        <sz val="10"/>
        <color theme="1"/>
        <rFont val="Arial"/>
        <family val="2"/>
      </rPr>
      <t>AFTER</t>
    </r>
    <r>
      <rPr>
        <sz val="10"/>
        <color theme="1"/>
        <rFont val="Arial"/>
        <family val="2"/>
      </rPr>
      <t xml:space="preserve"> the agreement period ends and MC/UPS pays tuition</t>
    </r>
  </si>
  <si>
    <t xml:space="preserve"> For further explanation, please contact a MC Student Development Counselor at askmetro@kctcs.edu.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</si>
</sst>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4" x14ac:knownFonts="1">
    <font>
      <sz val="11"/>
      <color theme="1"/>
      <name val="Calibri"/>
      <family val="2"/>
      <scheme val="minor"/>
    </font>
    <font>
      <sz val="11"/>
      <color theme="1"/>
      <name val="Calibri"/>
      <family val="2"/>
      <scheme val="minor"/>
    </font>
    <font>
      <b/>
      <sz val="10"/>
      <color theme="1"/>
      <name val="Arial"/>
      <family val="2"/>
    </font>
    <font>
      <i/>
      <sz val="10"/>
      <color theme="1"/>
      <name val="Arial"/>
      <family val="2"/>
    </font>
    <font>
      <sz val="10"/>
      <color theme="1"/>
      <name val="Arial"/>
      <family val="2"/>
    </font>
    <font>
      <sz val="10"/>
      <color theme="1"/>
      <name val="Arial"/>
      <family val="2"/>
    </font>
    <font>
      <b/>
      <sz val="10"/>
      <color theme="1"/>
      <name val="Arial"/>
      <family val="2"/>
    </font>
    <font>
      <sz val="10"/>
      <name val="Arial"/>
      <family val="2"/>
    </font>
    <font>
      <sz val="9"/>
      <color theme="1"/>
      <name val="Arial"/>
      <family val="2"/>
    </font>
    <font>
      <b/>
      <sz val="9.5"/>
      <color theme="1"/>
      <name val="Arial"/>
      <family val="2"/>
    </font>
    <font>
      <sz val="9.5"/>
      <color theme="1"/>
      <name val="Arial"/>
      <family val="2"/>
    </font>
    <font>
      <b/>
      <sz val="18"/>
      <color theme="0"/>
      <name val="Arial"/>
      <family val="2"/>
    </font>
    <font>
      <b/>
      <sz val="10"/>
      <color rgb="FFFF0000"/>
      <name val="Arial"/>
      <family val="2"/>
    </font>
    <font>
      <b/>
      <i/>
      <sz val="12"/>
      <name val="Arial"/>
      <family val="2"/>
    </font>
  </fonts>
  <fills count="6">
    <fill>
      <patternFill patternType="none"/>
    </fill>
    <fill>
      <patternFill patternType="gray125"/>
    </fill>
    <fill>
      <patternFill patternType="solid">
        <fgColor theme="7" tint="0.59999389629810485"/>
        <bgColor indexed="64"/>
      </patternFill>
    </fill>
    <fill>
      <patternFill patternType="solid">
        <fgColor rgb="FF99FF99"/>
        <bgColor indexed="64"/>
      </patternFill>
    </fill>
    <fill>
      <patternFill patternType="solid">
        <fgColor theme="0" tint="-0.14999847407452621"/>
        <bgColor indexed="64"/>
      </patternFill>
    </fill>
    <fill>
      <patternFill patternType="solid">
        <fgColor theme="0" tint="-0.499984740745262"/>
        <bgColor indexed="64"/>
      </patternFill>
    </fill>
  </fills>
  <borders count="21">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auto="1"/>
      </left>
      <right style="medium">
        <color auto="1"/>
      </right>
      <top/>
      <bottom style="medium">
        <color auto="1"/>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0" fontId="2" fillId="0" borderId="1" xfId="0" applyFont="1" applyBorder="1" applyAlignment="1">
      <alignment vertical="center" wrapText="1"/>
    </xf>
    <xf numFmtId="164" fontId="2" fillId="0" borderId="2" xfId="1" applyNumberFormat="1" applyFont="1" applyFill="1" applyBorder="1" applyAlignment="1">
      <alignment horizontal="center" vertical="center"/>
    </xf>
    <xf numFmtId="164" fontId="2" fillId="0" borderId="3" xfId="1" applyNumberFormat="1" applyFont="1" applyFill="1" applyBorder="1" applyAlignment="1">
      <alignment horizontal="center" vertical="center"/>
    </xf>
    <xf numFmtId="0" fontId="4" fillId="0" borderId="5" xfId="0" applyFont="1" applyBorder="1" applyAlignment="1">
      <alignment vertical="center" wrapText="1"/>
    </xf>
    <xf numFmtId="0" fontId="5" fillId="0" borderId="6" xfId="0" applyFont="1" applyBorder="1" applyAlignment="1">
      <alignment vertical="center" wrapText="1"/>
    </xf>
    <xf numFmtId="0" fontId="4" fillId="0" borderId="8" xfId="0" applyFont="1" applyBorder="1" applyAlignment="1">
      <alignment horizontal="left" vertical="center" wrapText="1"/>
    </xf>
    <xf numFmtId="0" fontId="6" fillId="2" borderId="1" xfId="0" applyFont="1" applyFill="1" applyBorder="1" applyAlignment="1"/>
    <xf numFmtId="0" fontId="5" fillId="0" borderId="9" xfId="0" applyFont="1" applyBorder="1" applyAlignment="1">
      <alignment horizontal="left" vertical="center" wrapText="1"/>
    </xf>
    <xf numFmtId="0" fontId="4" fillId="0" borderId="6" xfId="0" applyFont="1" applyBorder="1" applyAlignment="1">
      <alignment vertical="center" wrapText="1"/>
    </xf>
    <xf numFmtId="164" fontId="5" fillId="0" borderId="5" xfId="1" applyNumberFormat="1" applyFont="1" applyFill="1" applyBorder="1" applyAlignment="1">
      <alignment vertical="center"/>
    </xf>
    <xf numFmtId="164" fontId="5" fillId="0" borderId="6" xfId="1" applyNumberFormat="1" applyFont="1" applyFill="1" applyBorder="1" applyAlignment="1">
      <alignment vertical="center"/>
    </xf>
    <xf numFmtId="164" fontId="7" fillId="0" borderId="7" xfId="1" applyNumberFormat="1" applyFont="1" applyFill="1" applyBorder="1" applyAlignment="1">
      <alignment vertical="center"/>
    </xf>
    <xf numFmtId="164" fontId="7" fillId="0" borderId="5" xfId="1" applyNumberFormat="1" applyFont="1" applyFill="1" applyBorder="1" applyAlignment="1">
      <alignment vertical="center"/>
    </xf>
    <xf numFmtId="164" fontId="7" fillId="0" borderId="8" xfId="1" applyNumberFormat="1" applyFont="1" applyFill="1" applyBorder="1" applyAlignment="1">
      <alignment vertical="center"/>
    </xf>
    <xf numFmtId="164" fontId="7" fillId="0" borderId="6" xfId="1" applyNumberFormat="1" applyFont="1" applyBorder="1" applyAlignment="1">
      <alignment vertical="center"/>
    </xf>
    <xf numFmtId="164" fontId="7" fillId="0" borderId="5" xfId="1" applyNumberFormat="1" applyFont="1" applyBorder="1" applyAlignment="1">
      <alignment vertical="center"/>
    </xf>
    <xf numFmtId="164" fontId="7" fillId="0" borderId="7" xfId="1" applyNumberFormat="1" applyFont="1" applyBorder="1" applyAlignment="1">
      <alignment vertical="center"/>
    </xf>
    <xf numFmtId="164" fontId="7" fillId="0" borderId="9" xfId="1" applyNumberFormat="1" applyFont="1" applyFill="1" applyBorder="1" applyAlignment="1">
      <alignment vertical="center"/>
    </xf>
    <xf numFmtId="164" fontId="5" fillId="3" borderId="5" xfId="1" applyNumberFormat="1" applyFont="1" applyFill="1" applyBorder="1" applyAlignment="1" applyProtection="1">
      <alignment vertical="center"/>
      <protection locked="0"/>
    </xf>
    <xf numFmtId="164" fontId="5" fillId="3" borderId="6" xfId="1" applyNumberFormat="1" applyFont="1" applyFill="1" applyBorder="1" applyAlignment="1" applyProtection="1">
      <alignment vertical="center"/>
      <protection locked="0"/>
    </xf>
    <xf numFmtId="0" fontId="4" fillId="0" borderId="7" xfId="0" applyFont="1" applyBorder="1" applyAlignment="1">
      <alignment vertical="center" wrapText="1"/>
    </xf>
    <xf numFmtId="0" fontId="4" fillId="0" borderId="7" xfId="0" applyFont="1" applyBorder="1" applyAlignment="1">
      <alignment horizontal="left" vertical="center" wrapText="1"/>
    </xf>
    <xf numFmtId="0" fontId="8" fillId="0" borderId="5" xfId="0" applyFont="1" applyBorder="1" applyAlignment="1">
      <alignment vertical="center" wrapText="1"/>
    </xf>
    <xf numFmtId="0" fontId="0" fillId="0" borderId="0" xfId="0" applyAlignment="1">
      <alignment wrapText="1"/>
    </xf>
    <xf numFmtId="0" fontId="0" fillId="0" borderId="0" xfId="0" applyFill="1"/>
    <xf numFmtId="0" fontId="6" fillId="2" borderId="1" xfId="0" applyFont="1" applyFill="1" applyBorder="1" applyAlignment="1">
      <alignment horizontal="left"/>
    </xf>
    <xf numFmtId="0" fontId="6" fillId="2" borderId="4" xfId="0" applyFont="1" applyFill="1" applyBorder="1" applyAlignment="1">
      <alignment horizontal="left"/>
    </xf>
    <xf numFmtId="0" fontId="6" fillId="2" borderId="3" xfId="0" applyFont="1" applyFill="1" applyBorder="1" applyAlignment="1">
      <alignment horizontal="left"/>
    </xf>
    <xf numFmtId="49" fontId="11" fillId="5" borderId="1" xfId="0" applyNumberFormat="1" applyFont="1" applyFill="1" applyBorder="1" applyAlignment="1" applyProtection="1">
      <alignment horizontal="center" vertical="center"/>
    </xf>
    <xf numFmtId="49" fontId="11" fillId="5" borderId="4" xfId="0" applyNumberFormat="1" applyFont="1" applyFill="1" applyBorder="1" applyAlignment="1" applyProtection="1">
      <alignment horizontal="center" vertical="center"/>
    </xf>
    <xf numFmtId="49" fontId="11" fillId="5" borderId="3" xfId="0" applyNumberFormat="1" applyFont="1" applyFill="1" applyBorder="1" applyAlignment="1" applyProtection="1">
      <alignment horizontal="center" vertical="center"/>
    </xf>
    <xf numFmtId="49" fontId="9" fillId="3" borderId="1" xfId="0" applyNumberFormat="1" applyFont="1" applyFill="1" applyBorder="1" applyAlignment="1" applyProtection="1">
      <alignment horizontal="center" vertical="top" wrapText="1"/>
    </xf>
    <xf numFmtId="49" fontId="9" fillId="3" borderId="4" xfId="0" applyNumberFormat="1" applyFont="1" applyFill="1" applyBorder="1" applyAlignment="1" applyProtection="1">
      <alignment horizontal="center" vertical="top" wrapText="1"/>
    </xf>
    <xf numFmtId="49" fontId="9" fillId="3" borderId="3" xfId="0" applyNumberFormat="1" applyFont="1" applyFill="1" applyBorder="1" applyAlignment="1" applyProtection="1">
      <alignment horizontal="center" vertical="top" wrapText="1"/>
    </xf>
    <xf numFmtId="49" fontId="4" fillId="0" borderId="15" xfId="0" applyNumberFormat="1" applyFont="1" applyBorder="1" applyAlignment="1" applyProtection="1">
      <alignment horizontal="left" vertical="top" wrapText="1"/>
    </xf>
    <xf numFmtId="49" fontId="4" fillId="0" borderId="16" xfId="0" applyNumberFormat="1" applyFont="1" applyBorder="1" applyAlignment="1" applyProtection="1">
      <alignment horizontal="left" vertical="top" wrapText="1"/>
    </xf>
    <xf numFmtId="49" fontId="4" fillId="0" borderId="17" xfId="0" applyNumberFormat="1" applyFont="1" applyBorder="1" applyAlignment="1" applyProtection="1">
      <alignment horizontal="left" vertical="top" wrapText="1"/>
    </xf>
    <xf numFmtId="0" fontId="4" fillId="0" borderId="1"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0" borderId="11" xfId="0" applyFont="1" applyBorder="1" applyAlignment="1" applyProtection="1">
      <alignment horizontal="left"/>
    </xf>
    <xf numFmtId="0" fontId="4" fillId="0" borderId="0" xfId="0" applyFont="1" applyBorder="1" applyAlignment="1" applyProtection="1">
      <alignment horizontal="left"/>
    </xf>
    <xf numFmtId="0" fontId="4" fillId="0" borderId="12" xfId="0" applyFont="1" applyBorder="1" applyAlignment="1" applyProtection="1">
      <alignment horizontal="left"/>
    </xf>
    <xf numFmtId="0" fontId="4" fillId="0" borderId="11"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2" fillId="2" borderId="1"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0" fillId="0" borderId="11"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12" xfId="0" applyFont="1" applyBorder="1" applyAlignment="1" applyProtection="1">
      <alignment horizontal="left" vertical="top" wrapText="1"/>
    </xf>
    <xf numFmtId="49" fontId="10" fillId="0" borderId="13" xfId="0" applyNumberFormat="1" applyFont="1" applyBorder="1" applyAlignment="1" applyProtection="1">
      <alignment horizontal="center" vertical="top" wrapText="1"/>
    </xf>
    <xf numFmtId="49" fontId="10" fillId="0" borderId="10" xfId="0" applyNumberFormat="1" applyFont="1" applyBorder="1" applyAlignment="1" applyProtection="1">
      <alignment horizontal="center" vertical="top" wrapText="1"/>
    </xf>
    <xf numFmtId="49" fontId="10" fillId="0" borderId="14" xfId="0" applyNumberFormat="1" applyFont="1" applyBorder="1" applyAlignment="1" applyProtection="1">
      <alignment horizontal="center" vertical="top" wrapText="1"/>
    </xf>
    <xf numFmtId="49" fontId="10" fillId="0" borderId="18" xfId="0" applyNumberFormat="1" applyFont="1" applyBorder="1" applyAlignment="1" applyProtection="1">
      <alignment horizontal="center" vertical="top" wrapText="1"/>
    </xf>
    <xf numFmtId="49" fontId="10" fillId="0" borderId="19" xfId="0" applyNumberFormat="1" applyFont="1" applyBorder="1" applyAlignment="1" applyProtection="1">
      <alignment horizontal="center" vertical="top" wrapText="1"/>
    </xf>
    <xf numFmtId="49" fontId="10" fillId="0" borderId="20" xfId="0" applyNumberFormat="1" applyFont="1" applyBorder="1" applyAlignment="1" applyProtection="1">
      <alignment horizontal="center" vertical="top" wrapText="1"/>
    </xf>
    <xf numFmtId="0" fontId="6" fillId="2" borderId="1" xfId="0" applyFont="1" applyFill="1" applyBorder="1" applyAlignment="1">
      <alignment horizontal="left"/>
    </xf>
    <xf numFmtId="0" fontId="6" fillId="2" borderId="4" xfId="0" applyFont="1" applyFill="1" applyBorder="1" applyAlignment="1">
      <alignment horizontal="left"/>
    </xf>
    <xf numFmtId="0" fontId="6" fillId="2" borderId="3" xfId="0" applyFont="1" applyFill="1" applyBorder="1" applyAlignment="1">
      <alignment horizontal="left"/>
    </xf>
    <xf numFmtId="0" fontId="9" fillId="2" borderId="1"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3" xfId="0" applyFont="1" applyFill="1" applyBorder="1" applyAlignment="1">
      <alignment horizontal="left" vertical="center" wrapText="1"/>
    </xf>
    <xf numFmtId="0" fontId="2" fillId="2" borderId="1" xfId="0" applyFont="1" applyFill="1" applyBorder="1" applyAlignment="1">
      <alignment horizontal="left"/>
    </xf>
    <xf numFmtId="0" fontId="2" fillId="2" borderId="4" xfId="0" applyFont="1" applyFill="1" applyBorder="1" applyAlignment="1">
      <alignment horizontal="left"/>
    </xf>
    <xf numFmtId="0" fontId="2" fillId="2" borderId="3" xfId="0" applyFont="1" applyFill="1" applyBorder="1" applyAlignment="1">
      <alignment horizontal="left"/>
    </xf>
    <xf numFmtId="49" fontId="13" fillId="4" borderId="1" xfId="0" applyNumberFormat="1" applyFont="1" applyFill="1" applyBorder="1" applyAlignment="1" applyProtection="1">
      <alignment horizontal="center" vertical="center"/>
    </xf>
    <xf numFmtId="49" fontId="13" fillId="4" borderId="4" xfId="0" applyNumberFormat="1" applyFont="1" applyFill="1" applyBorder="1" applyAlignment="1" applyProtection="1">
      <alignment horizontal="center" vertical="center"/>
    </xf>
    <xf numFmtId="49" fontId="13" fillId="4" borderId="3" xfId="0" applyNumberFormat="1" applyFont="1" applyFill="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99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31"/>
  <sheetViews>
    <sheetView tabSelected="1" zoomScale="150" zoomScaleNormal="150" workbookViewId="0">
      <selection activeCell="F13" sqref="F13"/>
    </sheetView>
  </sheetViews>
  <sheetFormatPr baseColWidth="10" defaultColWidth="8.83203125" defaultRowHeight="15" x14ac:dyDescent="0.2"/>
  <cols>
    <col min="1" max="1" width="33.33203125" customWidth="1"/>
    <col min="2" max="4" width="10.83203125" bestFit="1" customWidth="1"/>
    <col min="5" max="5" width="11.1640625" customWidth="1"/>
    <col min="6" max="6" width="11.5" customWidth="1"/>
  </cols>
  <sheetData>
    <row r="1" spans="1:10" ht="30" customHeight="1" thickBot="1" x14ac:dyDescent="0.25">
      <c r="A1" s="29" t="s">
        <v>25</v>
      </c>
      <c r="B1" s="30"/>
      <c r="C1" s="30"/>
      <c r="D1" s="30"/>
      <c r="E1" s="30"/>
      <c r="F1" s="31"/>
    </row>
    <row r="2" spans="1:10" ht="17" thickBot="1" x14ac:dyDescent="0.25">
      <c r="A2" s="68" t="s">
        <v>24</v>
      </c>
      <c r="B2" s="69"/>
      <c r="C2" s="69"/>
      <c r="D2" s="69"/>
      <c r="E2" s="69"/>
      <c r="F2" s="70"/>
    </row>
    <row r="3" spans="1:10" s="25" customFormat="1" ht="51" customHeight="1" x14ac:dyDescent="0.2">
      <c r="A3" s="35" t="s">
        <v>27</v>
      </c>
      <c r="B3" s="36"/>
      <c r="C3" s="36"/>
      <c r="D3" s="36"/>
      <c r="E3" s="36"/>
      <c r="F3" s="37"/>
    </row>
    <row r="4" spans="1:10" x14ac:dyDescent="0.2">
      <c r="A4" s="41" t="s">
        <v>16</v>
      </c>
      <c r="B4" s="42"/>
      <c r="C4" s="42"/>
      <c r="D4" s="42"/>
      <c r="E4" s="42"/>
      <c r="F4" s="43"/>
      <c r="J4" s="24"/>
    </row>
    <row r="5" spans="1:10" ht="39" customHeight="1" x14ac:dyDescent="0.2">
      <c r="A5" s="44" t="s">
        <v>26</v>
      </c>
      <c r="B5" s="45"/>
      <c r="C5" s="45"/>
      <c r="D5" s="45"/>
      <c r="E5" s="45"/>
      <c r="F5" s="46"/>
    </row>
    <row r="6" spans="1:10" x14ac:dyDescent="0.2">
      <c r="A6" s="50" t="s">
        <v>22</v>
      </c>
      <c r="B6" s="51"/>
      <c r="C6" s="51"/>
      <c r="D6" s="51"/>
      <c r="E6" s="51"/>
      <c r="F6" s="52"/>
    </row>
    <row r="7" spans="1:10" x14ac:dyDescent="0.2">
      <c r="A7" s="53" t="s">
        <v>15</v>
      </c>
      <c r="B7" s="54"/>
      <c r="C7" s="54"/>
      <c r="D7" s="54"/>
      <c r="E7" s="54"/>
      <c r="F7" s="55"/>
    </row>
    <row r="8" spans="1:10" ht="16" thickBot="1" x14ac:dyDescent="0.25">
      <c r="A8" s="56" t="s">
        <v>28</v>
      </c>
      <c r="B8" s="57"/>
      <c r="C8" s="57"/>
      <c r="D8" s="57"/>
      <c r="E8" s="57"/>
      <c r="F8" s="58"/>
    </row>
    <row r="9" spans="1:10" ht="16" thickBot="1" x14ac:dyDescent="0.25">
      <c r="A9" s="32" t="s">
        <v>23</v>
      </c>
      <c r="B9" s="33"/>
      <c r="C9" s="33"/>
      <c r="D9" s="33"/>
      <c r="E9" s="33"/>
      <c r="F9" s="34"/>
    </row>
    <row r="10" spans="1:10" ht="16" thickBot="1" x14ac:dyDescent="0.25">
      <c r="A10" s="1" t="s">
        <v>29</v>
      </c>
      <c r="B10" s="2" t="s">
        <v>0</v>
      </c>
      <c r="C10" s="2" t="s">
        <v>1</v>
      </c>
      <c r="D10" s="2" t="s">
        <v>2</v>
      </c>
      <c r="E10" s="3" t="s">
        <v>14</v>
      </c>
      <c r="F10" s="3" t="s">
        <v>3</v>
      </c>
    </row>
    <row r="11" spans="1:10" ht="16" thickBot="1" x14ac:dyDescent="0.25">
      <c r="A11" s="65" t="s">
        <v>4</v>
      </c>
      <c r="B11" s="66"/>
      <c r="C11" s="66"/>
      <c r="D11" s="66"/>
      <c r="E11" s="66"/>
      <c r="F11" s="67"/>
    </row>
    <row r="12" spans="1:10" ht="28" x14ac:dyDescent="0.2">
      <c r="A12" s="4" t="s">
        <v>33</v>
      </c>
      <c r="B12" s="10">
        <v>5000</v>
      </c>
      <c r="C12" s="10">
        <v>5000</v>
      </c>
      <c r="D12" s="10">
        <v>5000</v>
      </c>
      <c r="E12" s="10">
        <v>5000</v>
      </c>
      <c r="F12" s="19">
        <v>0</v>
      </c>
    </row>
    <row r="13" spans="1:10" ht="70" x14ac:dyDescent="0.2">
      <c r="A13" s="9" t="s">
        <v>30</v>
      </c>
      <c r="B13" s="11">
        <v>2000</v>
      </c>
      <c r="C13" s="11">
        <v>2000</v>
      </c>
      <c r="D13" s="11">
        <v>2000</v>
      </c>
      <c r="E13" s="11">
        <v>2000</v>
      </c>
      <c r="F13" s="20">
        <v>0</v>
      </c>
    </row>
    <row r="14" spans="1:10" ht="16" thickBot="1" x14ac:dyDescent="0.25">
      <c r="A14" s="21" t="s">
        <v>17</v>
      </c>
      <c r="B14" s="12">
        <f>SUM(B12:B13)</f>
        <v>7000</v>
      </c>
      <c r="C14" s="12">
        <f t="shared" ref="C14:F14" si="0">SUM(C12:C13)</f>
        <v>7000</v>
      </c>
      <c r="D14" s="12">
        <f t="shared" si="0"/>
        <v>7000</v>
      </c>
      <c r="E14" s="12">
        <f t="shared" si="0"/>
        <v>7000</v>
      </c>
      <c r="F14" s="12">
        <f t="shared" si="0"/>
        <v>0</v>
      </c>
    </row>
    <row r="15" spans="1:10" ht="16" thickBot="1" x14ac:dyDescent="0.25">
      <c r="A15" s="59" t="s">
        <v>5</v>
      </c>
      <c r="B15" s="60"/>
      <c r="C15" s="60"/>
      <c r="D15" s="60"/>
      <c r="E15" s="60"/>
      <c r="F15" s="61"/>
    </row>
    <row r="16" spans="1:10" x14ac:dyDescent="0.2">
      <c r="A16" s="23" t="s">
        <v>21</v>
      </c>
      <c r="B16" s="10">
        <v>3000</v>
      </c>
      <c r="C16" s="10">
        <v>950</v>
      </c>
      <c r="D16" s="10">
        <v>0</v>
      </c>
      <c r="E16" s="10">
        <v>0</v>
      </c>
      <c r="F16" s="19"/>
    </row>
    <row r="17" spans="1:6" x14ac:dyDescent="0.2">
      <c r="A17" s="5" t="s">
        <v>6</v>
      </c>
      <c r="B17" s="11">
        <v>2500</v>
      </c>
      <c r="C17" s="11">
        <v>2000</v>
      </c>
      <c r="D17" s="11">
        <v>1500</v>
      </c>
      <c r="E17" s="11">
        <v>0</v>
      </c>
      <c r="F17" s="20">
        <v>0</v>
      </c>
    </row>
    <row r="18" spans="1:6" x14ac:dyDescent="0.2">
      <c r="A18" s="5" t="s">
        <v>7</v>
      </c>
      <c r="B18" s="11">
        <v>2000</v>
      </c>
      <c r="C18" s="11">
        <v>3000</v>
      </c>
      <c r="D18" s="11">
        <v>0</v>
      </c>
      <c r="E18" s="11">
        <v>0</v>
      </c>
      <c r="F18" s="20">
        <v>0</v>
      </c>
    </row>
    <row r="19" spans="1:6" ht="18" customHeight="1" thickBot="1" x14ac:dyDescent="0.25">
      <c r="A19" s="22" t="s">
        <v>18</v>
      </c>
      <c r="B19" s="12">
        <f>SUM(B16:B18)</f>
        <v>7500</v>
      </c>
      <c r="C19" s="12">
        <f t="shared" ref="C19:F19" si="1">SUM(C16:C18)</f>
        <v>5950</v>
      </c>
      <c r="D19" s="12">
        <f>SUM(D16:D18)</f>
        <v>1500</v>
      </c>
      <c r="E19" s="12">
        <f t="shared" si="1"/>
        <v>0</v>
      </c>
      <c r="F19" s="12">
        <f t="shared" si="1"/>
        <v>0</v>
      </c>
    </row>
    <row r="20" spans="1:6" ht="24.75" customHeight="1" thickBot="1" x14ac:dyDescent="0.25">
      <c r="A20" s="62" t="s">
        <v>20</v>
      </c>
      <c r="B20" s="63"/>
      <c r="C20" s="63"/>
      <c r="D20" s="63"/>
      <c r="E20" s="63"/>
      <c r="F20" s="64"/>
    </row>
    <row r="21" spans="1:6" ht="16" thickBot="1" x14ac:dyDescent="0.25">
      <c r="A21" s="6" t="s">
        <v>8</v>
      </c>
      <c r="B21" s="14">
        <f>IF(B19-B24&gt;=B13,B13,(B19-B24))</f>
        <v>2000</v>
      </c>
      <c r="C21" s="14">
        <f t="shared" ref="C21:F21" si="2">IF(C19-C24&gt;=C13,C13,(C19-C24))</f>
        <v>2000</v>
      </c>
      <c r="D21" s="14">
        <f t="shared" si="2"/>
        <v>1500</v>
      </c>
      <c r="E21" s="14">
        <f t="shared" si="2"/>
        <v>0</v>
      </c>
      <c r="F21" s="14">
        <f t="shared" si="2"/>
        <v>0</v>
      </c>
    </row>
    <row r="22" spans="1:6" ht="16" thickBot="1" x14ac:dyDescent="0.25">
      <c r="A22" s="59" t="s">
        <v>9</v>
      </c>
      <c r="B22" s="60"/>
      <c r="C22" s="60"/>
      <c r="D22" s="60"/>
      <c r="E22" s="60"/>
      <c r="F22" s="61"/>
    </row>
    <row r="23" spans="1:6" x14ac:dyDescent="0.2">
      <c r="A23" s="4" t="s">
        <v>32</v>
      </c>
      <c r="B23" s="13">
        <f>B12*0.5</f>
        <v>2500</v>
      </c>
      <c r="C23" s="13">
        <f t="shared" ref="C23:F23" si="3">C12*0.5</f>
        <v>2500</v>
      </c>
      <c r="D23" s="13">
        <f t="shared" si="3"/>
        <v>2500</v>
      </c>
      <c r="E23" s="13">
        <f t="shared" si="3"/>
        <v>2500</v>
      </c>
      <c r="F23" s="13">
        <f t="shared" si="3"/>
        <v>0</v>
      </c>
    </row>
    <row r="24" spans="1:6" x14ac:dyDescent="0.2">
      <c r="A24" s="5" t="s">
        <v>10</v>
      </c>
      <c r="B24" s="15">
        <f>IF(B16&lt;=B23,B16,IF(B16&gt;B23,B23))</f>
        <v>2500</v>
      </c>
      <c r="C24" s="15">
        <f t="shared" ref="C24:F24" si="4">IF(C16&lt;=C23,C16,IF(C16&gt;C23,C23))</f>
        <v>950</v>
      </c>
      <c r="D24" s="15">
        <f t="shared" si="4"/>
        <v>0</v>
      </c>
      <c r="E24" s="15">
        <f t="shared" si="4"/>
        <v>0</v>
      </c>
      <c r="F24" s="15">
        <f t="shared" si="4"/>
        <v>0</v>
      </c>
    </row>
    <row r="25" spans="1:6" ht="43" thickBot="1" x14ac:dyDescent="0.25">
      <c r="A25" s="21" t="s">
        <v>31</v>
      </c>
      <c r="B25" s="12">
        <f>B23-B24</f>
        <v>0</v>
      </c>
      <c r="C25" s="12">
        <f t="shared" ref="C25:F25" si="5">C23-C24</f>
        <v>1550</v>
      </c>
      <c r="D25" s="12">
        <f t="shared" si="5"/>
        <v>2500</v>
      </c>
      <c r="E25" s="12">
        <f t="shared" si="5"/>
        <v>2500</v>
      </c>
      <c r="F25" s="12">
        <f t="shared" si="5"/>
        <v>0</v>
      </c>
    </row>
    <row r="26" spans="1:6" ht="16" thickBot="1" x14ac:dyDescent="0.25">
      <c r="A26" s="7" t="s">
        <v>11</v>
      </c>
      <c r="B26" s="26"/>
      <c r="C26" s="27"/>
      <c r="D26" s="27"/>
      <c r="E26" s="27"/>
      <c r="F26" s="28"/>
    </row>
    <row r="27" spans="1:6" ht="42" x14ac:dyDescent="0.2">
      <c r="A27" s="4" t="s">
        <v>19</v>
      </c>
      <c r="B27" s="16">
        <f>IF((B19-B14)&gt;0,B19-B14,0)</f>
        <v>500</v>
      </c>
      <c r="C27" s="16">
        <f t="shared" ref="C27:F27" si="6">IF((C19-C14)&gt;0,C19-C14,0)</f>
        <v>0</v>
      </c>
      <c r="D27" s="16">
        <f t="shared" si="6"/>
        <v>0</v>
      </c>
      <c r="E27" s="16">
        <f t="shared" si="6"/>
        <v>0</v>
      </c>
      <c r="F27" s="16">
        <f t="shared" si="6"/>
        <v>0</v>
      </c>
    </row>
    <row r="28" spans="1:6" ht="57" thickBot="1" x14ac:dyDescent="0.25">
      <c r="A28" s="21" t="s">
        <v>34</v>
      </c>
      <c r="B28" s="17">
        <f>IF((B19-B24-B13-B27)&gt;0,(B19-B24-B13-B27),0)</f>
        <v>2500</v>
      </c>
      <c r="C28" s="17">
        <f t="shared" ref="C28:F28" si="7">IF((C19-C24-C13-C27)&gt;0,(C19-C24-C13-C27),0)</f>
        <v>3000</v>
      </c>
      <c r="D28" s="17">
        <f t="shared" si="7"/>
        <v>0</v>
      </c>
      <c r="E28" s="17">
        <f t="shared" si="7"/>
        <v>0</v>
      </c>
      <c r="F28" s="17">
        <f t="shared" si="7"/>
        <v>0</v>
      </c>
    </row>
    <row r="29" spans="1:6" ht="37.5" customHeight="1" thickBot="1" x14ac:dyDescent="0.25">
      <c r="A29" s="47" t="s">
        <v>12</v>
      </c>
      <c r="B29" s="48"/>
      <c r="C29" s="48"/>
      <c r="D29" s="48"/>
      <c r="E29" s="48"/>
      <c r="F29" s="49"/>
    </row>
    <row r="30" spans="1:6" ht="29" thickBot="1" x14ac:dyDescent="0.25">
      <c r="A30" s="8" t="s">
        <v>13</v>
      </c>
      <c r="B30" s="18">
        <f>IF((B19-B24)-B13&gt;0,0,(B19-B24-B13)*-1)</f>
        <v>0</v>
      </c>
      <c r="C30" s="18">
        <f t="shared" ref="C30:F30" si="8">IF((C19-C24)-C13&gt;0,0,(C19-C24-C13)*-1)</f>
        <v>0</v>
      </c>
      <c r="D30" s="18">
        <f t="shared" si="8"/>
        <v>500</v>
      </c>
      <c r="E30" s="18">
        <f t="shared" si="8"/>
        <v>2000</v>
      </c>
      <c r="F30" s="18">
        <f t="shared" si="8"/>
        <v>0</v>
      </c>
    </row>
    <row r="31" spans="1:6" ht="16" thickBot="1" x14ac:dyDescent="0.25">
      <c r="A31" s="38" t="s">
        <v>35</v>
      </c>
      <c r="B31" s="39"/>
      <c r="C31" s="39"/>
      <c r="D31" s="39"/>
      <c r="E31" s="39"/>
      <c r="F31" s="40"/>
    </row>
  </sheetData>
  <sheetProtection sheet="1" objects="1" scenarios="1"/>
  <mergeCells count="15">
    <mergeCell ref="A1:F1"/>
    <mergeCell ref="A9:F9"/>
    <mergeCell ref="A3:F3"/>
    <mergeCell ref="A31:F31"/>
    <mergeCell ref="A4:F4"/>
    <mergeCell ref="A5:F5"/>
    <mergeCell ref="A29:F29"/>
    <mergeCell ref="A6:F6"/>
    <mergeCell ref="A7:F7"/>
    <mergeCell ref="A8:F8"/>
    <mergeCell ref="A15:F15"/>
    <mergeCell ref="A20:F20"/>
    <mergeCell ref="A22:F22"/>
    <mergeCell ref="A11:F11"/>
    <mergeCell ref="A2:F2"/>
  </mergeCells>
  <pageMargins left="0.7" right="0.7" top="0.75" bottom="0.75" header="0.3" footer="0.3"/>
  <pageSetup paperSize="5"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Griffie, Renecia A (Jefferson Metro)</dc:creator>
  <cp:lastModifiedBy>Polete, Jason D (Jefferson Metro)</cp:lastModifiedBy>
  <cp:lastPrinted>2015-03-24T19:12:39Z</cp:lastPrinted>
  <dcterms:created xsi:type="dcterms:W3CDTF">2015-03-23T17:43:02Z</dcterms:created>
  <dcterms:modified xsi:type="dcterms:W3CDTF">2020-11-17T23:31:17Z</dcterms:modified>
</cp:coreProperties>
</file>